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d.docs.live.net/7e6510393ba48be5/Desktop/Riskav/"/>
    </mc:Choice>
  </mc:AlternateContent>
  <xr:revisionPtr revIDLastSave="10" documentId="13_ncr:1_{6342B1B4-5EE3-4A8A-929B-4D7B7E92AFAD}" xr6:coauthVersionLast="47" xr6:coauthVersionMax="47" xr10:uidLastSave="{2EC67EE7-7814-4F3F-9C84-9808B1495636}"/>
  <bookViews>
    <workbookView xWindow="-2078" yWindow="803" windowWidth="12368" windowHeight="9532" xr2:uid="{00000000-000D-0000-FFFF-FFFF00000000}"/>
  </bookViews>
  <sheets>
    <sheet name="CoveredCallStrategy"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2" i="1" l="1"/>
  <c r="C23" i="1" s="1"/>
  <c r="C18" i="1"/>
  <c r="C15" i="1"/>
  <c r="C16" i="1"/>
  <c r="C17" i="1" l="1"/>
  <c r="C19" i="1"/>
  <c r="C26" i="1" l="1"/>
  <c r="C27" i="1" l="1"/>
  <c r="C28" i="1" s="1"/>
</calcChain>
</file>

<file path=xl/sharedStrings.xml><?xml version="1.0" encoding="utf-8"?>
<sst xmlns="http://schemas.openxmlformats.org/spreadsheetml/2006/main" count="43" uniqueCount="31">
  <si>
    <t>مفروضات</t>
  </si>
  <si>
    <t>روز مانده تا سررسید</t>
  </si>
  <si>
    <t>نماد دارایی پایه</t>
  </si>
  <si>
    <t>نماد اختیار</t>
  </si>
  <si>
    <t>قیمت اعمال</t>
  </si>
  <si>
    <t>هزینه خرید</t>
  </si>
  <si>
    <t>اندازه قرارداد</t>
  </si>
  <si>
    <t>ریال</t>
  </si>
  <si>
    <t>روز</t>
  </si>
  <si>
    <t>سهم</t>
  </si>
  <si>
    <t>تعداد قرارداد</t>
  </si>
  <si>
    <t>موقعیت</t>
  </si>
  <si>
    <t>خالص بهای تمام شده</t>
  </si>
  <si>
    <t>بهای تمام شده</t>
  </si>
  <si>
    <t>خالص نقد ورودی در سررسید</t>
  </si>
  <si>
    <t>سود(زیان) در سررسید</t>
  </si>
  <si>
    <t xml:space="preserve">بازده </t>
  </si>
  <si>
    <t>بازده سالانه ساده</t>
  </si>
  <si>
    <t>درصد</t>
  </si>
  <si>
    <t>درآمد در سررسید *</t>
  </si>
  <si>
    <t>عملکرد *</t>
  </si>
  <si>
    <t>*</t>
  </si>
  <si>
    <t>با این فرض که قیمت دارایی پایه در سررسید بالاتر از قیمت اعمال باشد</t>
  </si>
  <si>
    <t>قیمت خرید دارایی پایه</t>
  </si>
  <si>
    <t>پرداختی برای خرید اختیار فروش</t>
  </si>
  <si>
    <t>دریافتی از فروش اختیار خرید</t>
  </si>
  <si>
    <t>پرمیوم اختیار خرید</t>
  </si>
  <si>
    <t>پرمیوم اختیار فروش</t>
  </si>
  <si>
    <t>درآمد تسویه فیزیکی</t>
  </si>
  <si>
    <t>قیمت فرضی دارایی پایه در سررسید</t>
  </si>
  <si>
    <t>مبلغ لازم  در لحظه معامله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</si>
</sst>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8" x14ac:knownFonts="1">
    <font>
      <sz val="11"/>
      <color theme="1"/>
      <name val="Calibri"/>
      <family val="2"/>
      <scheme val="minor"/>
    </font>
    <font>
      <sz val="11"/>
      <color theme="1"/>
      <name val="Calibri"/>
      <family val="2"/>
      <scheme val="minor"/>
    </font>
    <font>
      <sz val="11"/>
      <color rgb="FF006100"/>
      <name val="Calibri"/>
      <family val="2"/>
      <scheme val="minor"/>
    </font>
    <font>
      <sz val="12"/>
      <color theme="1"/>
      <name val="B Nazanin"/>
      <charset val="178"/>
    </font>
    <font>
      <sz val="14"/>
      <color theme="1"/>
      <name val="B Nazanin"/>
      <charset val="178"/>
    </font>
    <font>
      <b/>
      <sz val="12"/>
      <color theme="1"/>
      <name val="B Nazanin"/>
      <charset val="178"/>
    </font>
    <font>
      <b/>
      <sz val="11"/>
      <color theme="1"/>
      <name val="B Nazanin"/>
      <charset val="178"/>
    </font>
    <font>
      <b/>
      <sz val="18"/>
      <color theme="1"/>
      <name val="B Nazanin"/>
      <charset val="178"/>
    </font>
  </fonts>
  <fills count="5">
    <fill>
      <patternFill patternType="none"/>
    </fill>
    <fill>
      <patternFill patternType="gray125"/>
    </fill>
    <fill>
      <patternFill patternType="solid">
        <fgColor rgb="FFC6EFCE"/>
      </patternFill>
    </fill>
    <fill>
      <patternFill patternType="solid">
        <fgColor theme="4" tint="0.59999389629810485"/>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2" fillId="2" borderId="0" applyNumberFormat="0" applyBorder="0" applyAlignment="0" applyProtection="0"/>
  </cellStyleXfs>
  <cellXfs count="17">
    <xf numFmtId="0" fontId="0" fillId="0" borderId="0" xfId="0"/>
    <xf numFmtId="164" fontId="0" fillId="0" borderId="0" xfId="1" applyNumberFormat="1" applyFont="1"/>
    <xf numFmtId="164" fontId="0" fillId="0" borderId="0" xfId="0" applyNumberFormat="1"/>
    <xf numFmtId="0" fontId="3" fillId="0" borderId="0" xfId="0" applyFont="1"/>
    <xf numFmtId="164" fontId="3" fillId="0" borderId="0" xfId="1" applyNumberFormat="1" applyFont="1"/>
    <xf numFmtId="0" fontId="4" fillId="0" borderId="0" xfId="0" applyFont="1"/>
    <xf numFmtId="0" fontId="3" fillId="0" borderId="1" xfId="0" applyFont="1" applyBorder="1"/>
    <xf numFmtId="164" fontId="3" fillId="0" borderId="1" xfId="1" applyNumberFormat="1" applyFont="1" applyBorder="1"/>
    <xf numFmtId="0" fontId="5" fillId="3" borderId="1" xfId="0" applyFont="1" applyFill="1" applyBorder="1"/>
    <xf numFmtId="164" fontId="5" fillId="3" borderId="1" xfId="1" applyNumberFormat="1" applyFont="1" applyFill="1" applyBorder="1"/>
    <xf numFmtId="0" fontId="6" fillId="2" borderId="1" xfId="2" applyFont="1" applyBorder="1"/>
    <xf numFmtId="164" fontId="6" fillId="2" borderId="1" xfId="2" applyNumberFormat="1" applyFont="1" applyBorder="1"/>
    <xf numFmtId="165" fontId="6" fillId="2" borderId="1" xfId="2" applyNumberFormat="1" applyFont="1" applyBorder="1"/>
    <xf numFmtId="0" fontId="7" fillId="0" borderId="0" xfId="0" applyFont="1" applyAlignment="1">
      <alignment horizontal="left"/>
    </xf>
    <xf numFmtId="164" fontId="3" fillId="4" borderId="1" xfId="1" applyNumberFormat="1" applyFont="1" applyFill="1" applyBorder="1"/>
    <xf numFmtId="0" fontId="5" fillId="3" borderId="1" xfId="0" applyFont="1" applyFill="1" applyBorder="1" applyAlignment="1">
      <alignment horizontal="center"/>
    </xf>
    <xf numFmtId="0" fontId="6" fillId="2" borderId="1" xfId="2" applyFont="1" applyBorder="1" applyAlignment="1">
      <alignment horizontal="center"/>
    </xf>
  </cellXfs>
  <cellStyles count="3">
    <cellStyle name="Comma" xfId="1" builtinId="3"/>
    <cellStyle name="Good" xfId="2"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1171575</xdr:colOff>
      <xdr:row>1</xdr:row>
      <xdr:rowOff>257175</xdr:rowOff>
    </xdr:from>
    <xdr:to>
      <xdr:col>19</xdr:col>
      <xdr:colOff>590550</xdr:colOff>
      <xdr:row>12</xdr:row>
      <xdr:rowOff>142875</xdr:rowOff>
    </xdr:to>
    <xdr:sp macro="" textlink="">
      <xdr:nvSpPr>
        <xdr:cNvPr id="3" name="Rectangle 2">
          <a:extLst>
            <a:ext uri="{FF2B5EF4-FFF2-40B4-BE49-F238E27FC236}">
              <a16:creationId xmlns:a16="http://schemas.microsoft.com/office/drawing/2014/main" id="{EB6E86B7-58AF-4B5A-BDAD-15A13C0A7990}"/>
            </a:ext>
          </a:extLst>
        </xdr:cNvPr>
        <xdr:cNvSpPr/>
      </xdr:nvSpPr>
      <xdr:spPr>
        <a:xfrm>
          <a:off x="9975513450" y="447675"/>
          <a:ext cx="9020175" cy="22955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twoCellAnchor>
    <xdr:from>
      <xdr:col>6</xdr:col>
      <xdr:colOff>19052</xdr:colOff>
      <xdr:row>2</xdr:row>
      <xdr:rowOff>28574</xdr:rowOff>
    </xdr:from>
    <xdr:to>
      <xdr:col>19</xdr:col>
      <xdr:colOff>552451</xdr:colOff>
      <xdr:row>12</xdr:row>
      <xdr:rowOff>95250</xdr:rowOff>
    </xdr:to>
    <xdr:sp macro="" textlink="">
      <xdr:nvSpPr>
        <xdr:cNvPr id="4" name="TextBox 3">
          <a:extLst>
            <a:ext uri="{FF2B5EF4-FFF2-40B4-BE49-F238E27FC236}">
              <a16:creationId xmlns:a16="http://schemas.microsoft.com/office/drawing/2014/main" id="{76B88C80-3AA2-4125-84CA-B43F82542E5E}"/>
            </a:ext>
          </a:extLst>
        </xdr:cNvPr>
        <xdr:cNvSpPr txBox="1"/>
      </xdr:nvSpPr>
      <xdr:spPr>
        <a:xfrm flipH="1">
          <a:off x="9976161149" y="295274"/>
          <a:ext cx="8801099" cy="2209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rtl="0"/>
          <a:r>
            <a:rPr lang="fa-IR" sz="1300">
              <a:cs typeface="B Nazanin" panose="00000400000000000000" pitchFamily="2" charset="-78"/>
            </a:rPr>
            <a:t>یادداشت</a:t>
          </a:r>
          <a:r>
            <a:rPr lang="fa-IR" sz="1300" baseline="0">
              <a:cs typeface="B Nazanin" panose="00000400000000000000" pitchFamily="2" charset="-78"/>
            </a:rPr>
            <a:t> ها :</a:t>
          </a:r>
        </a:p>
        <a:p>
          <a:pPr algn="r" rtl="0"/>
          <a:r>
            <a:rPr lang="fa-IR" sz="1300" baseline="0">
              <a:cs typeface="B Nazanin" panose="00000400000000000000" pitchFamily="2" charset="-78"/>
            </a:rPr>
            <a:t>1. بهترین حالت این استراتژی، فروش اختیار خرید در سود است. هرچقدر قیمت اعمال پایین تر از قیمت روز باشد، پرمیوم دریافتی بالاتر است و در نتیجه بهای تمام شده کاهش بیشتری خواهد داشت. از طرف دیگر حداکثر سود در قیمت های بالاتر از قیمت اعمال است لذا هرچه اعمال قرارداد محتمل تر باشد، ریسک استراتژی کمتر است.</a:t>
          </a:r>
        </a:p>
        <a:p>
          <a:pPr algn="r" rtl="0"/>
          <a:endParaRPr lang="fa-IR" sz="1300" baseline="0">
            <a:cs typeface="B Nazanin" panose="00000400000000000000" pitchFamily="2" charset="-78"/>
          </a:endParaRPr>
        </a:p>
        <a:p>
          <a:pPr algn="r" rtl="0"/>
          <a:r>
            <a:rPr lang="fa-IR" sz="1300" baseline="0">
              <a:cs typeface="B Nazanin" panose="00000400000000000000" pitchFamily="2" charset="-78"/>
            </a:rPr>
            <a:t>2. نوع تسویه فیزیکی فرض شده است تا ریسک قرارداد کاملا کنترل شود.</a:t>
          </a:r>
        </a:p>
        <a:p>
          <a:pPr algn="r" rtl="0"/>
          <a:endParaRPr lang="fa-IR" sz="1300" baseline="0">
            <a:cs typeface="B Nazanin" panose="00000400000000000000" pitchFamily="2" charset="-78"/>
          </a:endParaRPr>
        </a:p>
        <a:p>
          <a:pPr algn="r" rtl="0"/>
          <a:r>
            <a:rPr lang="fa-IR" sz="1300" baseline="0">
              <a:cs typeface="B Nazanin" panose="00000400000000000000" pitchFamily="2" charset="-78"/>
            </a:rPr>
            <a:t>3. برای اینکه استراتژی کاملا بدون ریسک شود، می توان اختیار فروش با قیمت اعمال و تاریخ سر رسید یکسان نیز خریداری کرد. استراتژی کاور کال نسبت به تمام قیمت هایی که بالاتر از قیمت اعمال هستند، بی تفاوت است.</a:t>
          </a:r>
          <a:endParaRPr lang="en-US" sz="1300">
            <a:cs typeface="B Nazanin" panose="00000400000000000000" pitchFamily="2" charset="-78"/>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30"/>
  <sheetViews>
    <sheetView rightToLeft="1" tabSelected="1" topLeftCell="A19" workbookViewId="0">
      <selection activeCell="C28" sqref="C28"/>
    </sheetView>
  </sheetViews>
  <sheetFormatPr defaultRowHeight="14.25" x14ac:dyDescent="0.45"/>
  <cols>
    <col min="1" max="1" width="4.265625" customWidth="1"/>
    <col min="2" max="2" width="30.59765625" customWidth="1"/>
    <col min="3" max="3" width="15.86328125" customWidth="1"/>
    <col min="4" max="4" width="9.1328125" customWidth="1"/>
    <col min="6" max="6" width="17.86328125" bestFit="1" customWidth="1"/>
    <col min="7" max="7" width="14.265625" style="1" bestFit="1" customWidth="1"/>
    <col min="10" max="10" width="11.265625" bestFit="1" customWidth="1"/>
  </cols>
  <sheetData>
    <row r="2" spans="2:4" ht="19.899999999999999" x14ac:dyDescent="1">
      <c r="B2" s="15" t="s">
        <v>0</v>
      </c>
      <c r="C2" s="15"/>
      <c r="D2" s="15"/>
    </row>
    <row r="3" spans="2:4" ht="18.399999999999999" x14ac:dyDescent="0.85">
      <c r="B3" s="6" t="s">
        <v>2</v>
      </c>
      <c r="C3" s="6"/>
      <c r="D3" s="6"/>
    </row>
    <row r="4" spans="2:4" ht="18.399999999999999" x14ac:dyDescent="0.85">
      <c r="B4" s="6" t="s">
        <v>3</v>
      </c>
      <c r="C4" s="6"/>
      <c r="D4" s="6"/>
    </row>
    <row r="5" spans="2:4" ht="18.399999999999999" x14ac:dyDescent="0.85">
      <c r="B5" s="6" t="s">
        <v>23</v>
      </c>
      <c r="C5" s="14">
        <v>24300</v>
      </c>
      <c r="D5" s="6" t="s">
        <v>7</v>
      </c>
    </row>
    <row r="6" spans="2:4" ht="18.399999999999999" x14ac:dyDescent="0.85">
      <c r="B6" s="6" t="s">
        <v>26</v>
      </c>
      <c r="C6" s="14">
        <v>1610</v>
      </c>
      <c r="D6" s="6" t="s">
        <v>7</v>
      </c>
    </row>
    <row r="7" spans="2:4" ht="18.399999999999999" x14ac:dyDescent="0.85">
      <c r="B7" s="6" t="s">
        <v>27</v>
      </c>
      <c r="C7" s="7">
        <v>0</v>
      </c>
      <c r="D7" s="6" t="s">
        <v>7</v>
      </c>
    </row>
    <row r="8" spans="2:4" ht="18.399999999999999" x14ac:dyDescent="0.85">
      <c r="B8" s="6" t="s">
        <v>1</v>
      </c>
      <c r="C8" s="14">
        <v>45</v>
      </c>
      <c r="D8" s="6" t="s">
        <v>8</v>
      </c>
    </row>
    <row r="9" spans="2:4" ht="18.399999999999999" x14ac:dyDescent="0.85">
      <c r="B9" s="6" t="s">
        <v>4</v>
      </c>
      <c r="C9" s="14">
        <v>25000</v>
      </c>
      <c r="D9" s="6" t="s">
        <v>7</v>
      </c>
    </row>
    <row r="10" spans="2:4" ht="18.399999999999999" x14ac:dyDescent="0.85">
      <c r="B10" s="6" t="s">
        <v>6</v>
      </c>
      <c r="C10" s="14">
        <v>1000</v>
      </c>
      <c r="D10" s="6" t="s">
        <v>9</v>
      </c>
    </row>
    <row r="11" spans="2:4" ht="18.399999999999999" x14ac:dyDescent="0.85">
      <c r="B11" s="6" t="s">
        <v>10</v>
      </c>
      <c r="C11" s="7">
        <v>1</v>
      </c>
      <c r="D11" s="6" t="s">
        <v>11</v>
      </c>
    </row>
    <row r="12" spans="2:4" ht="18.399999999999999" x14ac:dyDescent="0.85">
      <c r="B12" s="6" t="s">
        <v>29</v>
      </c>
      <c r="C12" s="7">
        <v>1</v>
      </c>
      <c r="D12" s="6" t="s">
        <v>7</v>
      </c>
    </row>
    <row r="13" spans="2:4" ht="18.399999999999999" x14ac:dyDescent="0.85">
      <c r="B13" s="3"/>
      <c r="C13" s="4"/>
      <c r="D13" s="3"/>
    </row>
    <row r="14" spans="2:4" ht="19.899999999999999" x14ac:dyDescent="1">
      <c r="B14" s="15" t="s">
        <v>13</v>
      </c>
      <c r="C14" s="15"/>
      <c r="D14" s="15"/>
    </row>
    <row r="15" spans="2:4" ht="18.399999999999999" x14ac:dyDescent="0.85">
      <c r="B15" s="6" t="s">
        <v>5</v>
      </c>
      <c r="C15" s="7">
        <f>C5*C10*C11*(1+0.003632)</f>
        <v>24388257.600000001</v>
      </c>
      <c r="D15" s="6" t="s">
        <v>7</v>
      </c>
    </row>
    <row r="16" spans="2:4" ht="18.399999999999999" x14ac:dyDescent="0.85">
      <c r="B16" s="6" t="s">
        <v>25</v>
      </c>
      <c r="C16" s="7">
        <f>C6*C10*C11*(1-0.00103)</f>
        <v>1608341.7</v>
      </c>
      <c r="D16" s="6" t="s">
        <v>7</v>
      </c>
    </row>
    <row r="17" spans="1:10" ht="18.399999999999999" x14ac:dyDescent="0.85">
      <c r="B17" s="6" t="s">
        <v>30</v>
      </c>
      <c r="C17" s="7">
        <f>SUM(C15:C16)</f>
        <v>25996599.300000001</v>
      </c>
      <c r="D17" s="6"/>
    </row>
    <row r="18" spans="1:10" ht="18.399999999999999" x14ac:dyDescent="0.85">
      <c r="B18" s="6" t="s">
        <v>24</v>
      </c>
      <c r="C18" s="7">
        <f>C7*C10*C11*(1+0.00102)</f>
        <v>0</v>
      </c>
      <c r="D18" s="6" t="s">
        <v>7</v>
      </c>
    </row>
    <row r="19" spans="1:10" ht="19.899999999999999" x14ac:dyDescent="1">
      <c r="B19" s="8" t="s">
        <v>12</v>
      </c>
      <c r="C19" s="9">
        <f>C15-C16+C18</f>
        <v>22779915.900000002</v>
      </c>
      <c r="D19" s="8" t="s">
        <v>7</v>
      </c>
    </row>
    <row r="20" spans="1:10" ht="18.399999999999999" x14ac:dyDescent="0.85">
      <c r="B20" s="3"/>
      <c r="C20" s="4"/>
      <c r="D20" s="3"/>
      <c r="J20" s="2"/>
    </row>
    <row r="21" spans="1:10" ht="19.899999999999999" x14ac:dyDescent="1">
      <c r="B21" s="15" t="s">
        <v>19</v>
      </c>
      <c r="C21" s="15"/>
      <c r="D21" s="15"/>
      <c r="J21" s="2"/>
    </row>
    <row r="22" spans="1:10" ht="18.399999999999999" x14ac:dyDescent="0.85">
      <c r="B22" s="6" t="s">
        <v>28</v>
      </c>
      <c r="C22" s="7">
        <f>C9*C10*C11*(1-0.0055)</f>
        <v>24862500</v>
      </c>
      <c r="D22" s="6" t="s">
        <v>7</v>
      </c>
    </row>
    <row r="23" spans="1:10" ht="19.899999999999999" x14ac:dyDescent="1">
      <c r="B23" s="8" t="s">
        <v>14</v>
      </c>
      <c r="C23" s="9">
        <f>C22</f>
        <v>24862500</v>
      </c>
      <c r="D23" s="8" t="s">
        <v>7</v>
      </c>
    </row>
    <row r="24" spans="1:10" ht="18.399999999999999" x14ac:dyDescent="0.85">
      <c r="B24" s="3"/>
      <c r="C24" s="4"/>
      <c r="D24" s="3"/>
    </row>
    <row r="25" spans="1:10" ht="18" x14ac:dyDescent="0.9">
      <c r="B25" s="16" t="s">
        <v>20</v>
      </c>
      <c r="C25" s="16"/>
      <c r="D25" s="16"/>
    </row>
    <row r="26" spans="1:10" ht="18" x14ac:dyDescent="0.9">
      <c r="B26" s="10" t="s">
        <v>15</v>
      </c>
      <c r="C26" s="11">
        <f>C23-C19</f>
        <v>2082584.0999999978</v>
      </c>
      <c r="D26" s="10" t="s">
        <v>7</v>
      </c>
    </row>
    <row r="27" spans="1:10" ht="18" x14ac:dyDescent="0.9">
      <c r="B27" s="10" t="s">
        <v>16</v>
      </c>
      <c r="C27" s="12">
        <f>C26/C19</f>
        <v>9.1421939797415919E-2</v>
      </c>
      <c r="D27" s="10" t="s">
        <v>18</v>
      </c>
    </row>
    <row r="28" spans="1:10" ht="18" x14ac:dyDescent="0.9">
      <c r="B28" s="10" t="s">
        <v>17</v>
      </c>
      <c r="C28" s="12">
        <f>362 * C27/C8</f>
        <v>0.73543871570365693</v>
      </c>
      <c r="D28" s="10" t="s">
        <v>18</v>
      </c>
    </row>
    <row r="30" spans="1:10" ht="29.65" x14ac:dyDescent="1.45">
      <c r="A30" s="13" t="s">
        <v>21</v>
      </c>
      <c r="B30" s="5" t="s">
        <v>22</v>
      </c>
    </row>
  </sheetData>
  <mergeCells count="4">
    <mergeCell ref="B2:D2"/>
    <mergeCell ref="B14:D14"/>
    <mergeCell ref="B21:D21"/>
    <mergeCell ref="B25:D2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CoveredCallStrategy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Amin Farrokhi</dc:creator>
  <cp:lastModifiedBy>salman yazdani</cp:lastModifiedBy>
  <dcterms:created xsi:type="dcterms:W3CDTF">2022-02-23T05:24:49Z</dcterms:created>
  <dcterms:modified xsi:type="dcterms:W3CDTF">2023-09-04T15:10:59Z</dcterms:modified>
</cp:coreProperties>
</file>